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e\Desktop\Controle Processos - Ana Beatriz\00 Licitações 2026\06 Atualização Licitação Pontes RP (Recurso Federal)\Documentos Nova Licitação\"/>
    </mc:Choice>
  </mc:AlternateContent>
  <bookViews>
    <workbookView xWindow="0" yWindow="0" windowWidth="28800" windowHeight="10635"/>
  </bookViews>
  <sheets>
    <sheet name="Table 1" sheetId="1" r:id="rId1"/>
  </sheets>
  <calcPr calcId="152511"/>
</workbook>
</file>

<file path=xl/calcChain.xml><?xml version="1.0" encoding="utf-8"?>
<calcChain xmlns="http://schemas.openxmlformats.org/spreadsheetml/2006/main">
  <c r="I28" i="1" l="1"/>
  <c r="H27" i="1" l="1"/>
  <c r="I27" i="1"/>
  <c r="H23" i="1"/>
  <c r="I23" i="1" s="1"/>
  <c r="H19" i="1"/>
  <c r="I19" i="1" s="1"/>
  <c r="H17" i="1"/>
  <c r="I17" i="1"/>
  <c r="H16" i="1"/>
  <c r="I16" i="1" s="1"/>
  <c r="H15" i="1"/>
  <c r="I15" i="1"/>
  <c r="G27" i="1"/>
  <c r="G26" i="1"/>
  <c r="H26" i="1" s="1"/>
  <c r="G24" i="1"/>
  <c r="H24" i="1" s="1"/>
  <c r="I24" i="1" s="1"/>
  <c r="G23" i="1"/>
  <c r="G22" i="1"/>
  <c r="H22" i="1" s="1"/>
  <c r="I22" i="1" s="1"/>
  <c r="G21" i="1"/>
  <c r="G20" i="1"/>
  <c r="H20" i="1" s="1"/>
  <c r="G19" i="1"/>
  <c r="G18" i="1"/>
  <c r="H18" i="1" s="1"/>
  <c r="G17" i="1"/>
  <c r="G16" i="1"/>
  <c r="G15" i="1"/>
  <c r="I11" i="1"/>
  <c r="H11" i="1"/>
  <c r="G11" i="1"/>
  <c r="I26" i="1" l="1"/>
  <c r="I25" i="1" s="1"/>
  <c r="H21" i="1"/>
  <c r="I21" i="1" s="1"/>
  <c r="I20" i="1"/>
  <c r="I18" i="1"/>
  <c r="I9" i="1"/>
  <c r="I14" i="1" l="1"/>
</calcChain>
</file>

<file path=xl/sharedStrings.xml><?xml version="1.0" encoding="utf-8"?>
<sst xmlns="http://schemas.openxmlformats.org/spreadsheetml/2006/main" count="76" uniqueCount="62">
  <si>
    <r>
      <rPr>
        <b/>
        <sz val="11"/>
        <rFont val="Calibri"/>
        <family val="1"/>
      </rPr>
      <t>PLANILHA ORÇAMENTÁRIA</t>
    </r>
  </si>
  <si>
    <r>
      <rPr>
        <b/>
        <sz val="11"/>
        <rFont val="Calibri"/>
        <family val="1"/>
      </rPr>
      <t>PREFEITURA MUNICIPAL DE SÃO BONIFÁCIO</t>
    </r>
  </si>
  <si>
    <r>
      <rPr>
        <sz val="11"/>
        <rFont val="Calibri"/>
        <family val="1"/>
      </rPr>
      <t>OBRA: Muro de Contenção e Alvenaria  da Escola Pública Municipal do Rio do Poncho</t>
    </r>
  </si>
  <si>
    <r>
      <rPr>
        <sz val="11"/>
        <rFont val="Calibri"/>
        <family val="1"/>
      </rPr>
      <t>Endereço:Localidade do Rio do Poncho - Centro              Coordenadas Decimais: Lat: -28.012830°  Lon: -48.903628°</t>
    </r>
  </si>
  <si>
    <r>
      <rPr>
        <sz val="11"/>
        <rFont val="Calibri"/>
        <family val="1"/>
      </rPr>
      <t>Extenção: 30,00 metros</t>
    </r>
  </si>
  <si>
    <r>
      <rPr>
        <sz val="11"/>
        <rFont val="Calibri"/>
        <family val="1"/>
      </rPr>
      <t>BDI</t>
    </r>
  </si>
  <si>
    <r>
      <rPr>
        <sz val="11"/>
        <rFont val="Calibri"/>
        <family val="1"/>
      </rPr>
      <t>Fase: Projeto</t>
    </r>
  </si>
  <si>
    <r>
      <rPr>
        <sz val="11"/>
        <rFont val="Calibri"/>
        <family val="1"/>
      </rPr>
      <t>DATA DA TABELA REFERÊNCIA SINAPI:</t>
    </r>
  </si>
  <si>
    <r>
      <rPr>
        <b/>
        <sz val="11"/>
        <rFont val="Calibri"/>
        <family val="1"/>
      </rPr>
      <t>CÓDIGO</t>
    </r>
  </si>
  <si>
    <r>
      <rPr>
        <b/>
        <sz val="11"/>
        <rFont val="Calibri"/>
        <family val="1"/>
      </rPr>
      <t>SINAPI</t>
    </r>
  </si>
  <si>
    <r>
      <rPr>
        <b/>
        <sz val="11"/>
        <rFont val="Calibri"/>
        <family val="1"/>
      </rPr>
      <t>DESCRIÇÃO DO SERVIÇO</t>
    </r>
  </si>
  <si>
    <r>
      <rPr>
        <b/>
        <sz val="11"/>
        <rFont val="Calibri"/>
        <family val="1"/>
      </rPr>
      <t>UNID.</t>
    </r>
  </si>
  <si>
    <r>
      <rPr>
        <b/>
        <sz val="11"/>
        <rFont val="Calibri"/>
        <family val="1"/>
      </rPr>
      <t>QUANT.</t>
    </r>
  </si>
  <si>
    <r>
      <rPr>
        <b/>
        <sz val="11"/>
        <rFont val="Calibri"/>
        <family val="1"/>
      </rPr>
      <t>PREÇO UNITÁRIO</t>
    </r>
  </si>
  <si>
    <r>
      <rPr>
        <b/>
        <sz val="11"/>
        <rFont val="Calibri"/>
        <family val="1"/>
      </rPr>
      <t>PREÇO TOTAL</t>
    </r>
  </si>
  <si>
    <r>
      <rPr>
        <b/>
        <sz val="11"/>
        <rFont val="Calibri"/>
        <family val="1"/>
      </rPr>
      <t>BDI</t>
    </r>
  </si>
  <si>
    <r>
      <rPr>
        <b/>
        <sz val="11"/>
        <rFont val="Calibri"/>
        <family val="1"/>
      </rPr>
      <t>CUSTO TOTAL C/BDI</t>
    </r>
  </si>
  <si>
    <r>
      <rPr>
        <b/>
        <sz val="11"/>
        <rFont val="Calibri"/>
        <family val="1"/>
      </rPr>
      <t>1</t>
    </r>
  </si>
  <si>
    <r>
      <rPr>
        <b/>
        <sz val="11"/>
        <rFont val="Calibri"/>
        <family val="1"/>
      </rPr>
      <t>SERVIÇOS PRELIMINARES</t>
    </r>
  </si>
  <si>
    <r>
      <rPr>
        <sz val="10.5"/>
        <rFont val="Calibri"/>
        <family val="1"/>
      </rPr>
      <t>1.1</t>
    </r>
  </si>
  <si>
    <r>
      <rPr>
        <sz val="10.5"/>
        <rFont val="Calibri"/>
        <family val="1"/>
      </rPr>
      <t xml:space="preserve">Fornecimento e instalação de placa de obra com chapa galvanizada e
</t>
    </r>
    <r>
      <rPr>
        <sz val="10.5"/>
        <rFont val="Calibri"/>
        <family val="1"/>
      </rPr>
      <t>estrutura de madeira. af_03/2022_ps</t>
    </r>
  </si>
  <si>
    <r>
      <rPr>
        <sz val="10.5"/>
        <rFont val="Calibri"/>
        <family val="1"/>
      </rPr>
      <t>m²</t>
    </r>
  </si>
  <si>
    <r>
      <rPr>
        <sz val="10.5"/>
        <rFont val="Calibri"/>
        <family val="1"/>
      </rPr>
      <t>1.2</t>
    </r>
  </si>
  <si>
    <r>
      <rPr>
        <sz val="10.5"/>
        <rFont val="Calibri"/>
        <family val="1"/>
      </rPr>
      <t>Escavação vertical para infraestrutura, com carga, descarga e transporte de solo de 1ª categoria, com escavadeira hidráulica (caçamba: 0,8 m ³ / 111hp), frota de 3 caminhões basculantes de 10 m³, DMT até 1 km e velocidade média 14 km/h. af_05/2020</t>
    </r>
  </si>
  <si>
    <r>
      <rPr>
        <sz val="10.5"/>
        <rFont val="Calibri"/>
        <family val="1"/>
      </rPr>
      <t>m³</t>
    </r>
  </si>
  <si>
    <r>
      <rPr>
        <sz val="10.5"/>
        <rFont val="Calibri"/>
        <family val="1"/>
      </rPr>
      <t>1.3</t>
    </r>
  </si>
  <si>
    <r>
      <rPr>
        <sz val="10.5"/>
        <rFont val="Calibri"/>
        <family val="1"/>
      </rPr>
      <t xml:space="preserve">Execução de sanitário e vestiário em canteiro de obra em chapa de
</t>
    </r>
    <r>
      <rPr>
        <sz val="10.5"/>
        <rFont val="Calibri"/>
        <family val="1"/>
      </rPr>
      <t>madeira compensada, não incluso mobiliário. af_02/2016</t>
    </r>
  </si>
  <si>
    <r>
      <rPr>
        <sz val="10.5"/>
        <rFont val="Calibri"/>
        <family val="1"/>
      </rPr>
      <t>1.4</t>
    </r>
  </si>
  <si>
    <r>
      <rPr>
        <sz val="10.5"/>
        <rFont val="Calibri"/>
        <family val="1"/>
      </rPr>
      <t xml:space="preserve">Locação convencional de obra, através de gabarito de tábuas corridas
</t>
    </r>
    <r>
      <rPr>
        <sz val="10.5"/>
        <rFont val="Calibri"/>
        <family val="1"/>
      </rPr>
      <t>pontaletadas a cada 1,50m, sem reaproveitamento</t>
    </r>
  </si>
  <si>
    <r>
      <rPr>
        <b/>
        <sz val="11"/>
        <rFont val="Calibri"/>
        <family val="1"/>
      </rPr>
      <t>2</t>
    </r>
  </si>
  <si>
    <r>
      <rPr>
        <b/>
        <sz val="11"/>
        <rFont val="Calibri"/>
        <family val="1"/>
      </rPr>
      <t>INFRAESTRUTURA</t>
    </r>
  </si>
  <si>
    <r>
      <rPr>
        <sz val="10.5"/>
        <rFont val="Calibri"/>
        <family val="1"/>
      </rPr>
      <t>2.1</t>
    </r>
  </si>
  <si>
    <r>
      <rPr>
        <sz val="10.5"/>
        <rFont val="Calibri"/>
        <family val="1"/>
      </rPr>
      <t xml:space="preserve">1506056
</t>
    </r>
    <r>
      <rPr>
        <sz val="10.5"/>
        <rFont val="Calibri"/>
        <family val="1"/>
      </rPr>
      <t>SICRO</t>
    </r>
  </si>
  <si>
    <r>
      <rPr>
        <sz val="10.5"/>
        <rFont val="Calibri"/>
        <family val="1"/>
      </rPr>
      <t xml:space="preserve">Pedra argamassada com cimento e areia 1:3 - areia extraída e pedra de
</t>
    </r>
    <r>
      <rPr>
        <sz val="10.5"/>
        <rFont val="Calibri"/>
        <family val="1"/>
      </rPr>
      <t>mão produzida - confecção e assentamento.</t>
    </r>
  </si>
  <si>
    <r>
      <rPr>
        <sz val="10.5"/>
        <rFont val="Calibri"/>
        <family val="1"/>
      </rPr>
      <t>2.2</t>
    </r>
  </si>
  <si>
    <r>
      <rPr>
        <sz val="10.5"/>
        <rFont val="Calibri"/>
        <family val="1"/>
      </rPr>
      <t xml:space="preserve">Muro de gabião, enchimento com pedra de mão tipo rachão, de gravidade, com gaiolas de comprimento igual a 2 m, para muros com altura maior que 4 m e menor ou igual a 6 m fornecimento e execução.
</t>
    </r>
    <r>
      <rPr>
        <sz val="10.5"/>
        <rFont val="Calibri"/>
        <family val="1"/>
      </rPr>
      <t>af_12/2015</t>
    </r>
  </si>
  <si>
    <r>
      <rPr>
        <sz val="10.5"/>
        <rFont val="Calibri"/>
        <family val="1"/>
      </rPr>
      <t>2.3</t>
    </r>
  </si>
  <si>
    <r>
      <rPr>
        <sz val="10.5"/>
        <rFont val="Calibri"/>
        <family val="1"/>
      </rPr>
      <t xml:space="preserve">Lastro de concreto magro, aplicado em pisos, lajes sobre solo ou radiers.
</t>
    </r>
    <r>
      <rPr>
        <sz val="10.5"/>
        <rFont val="Calibri"/>
        <family val="1"/>
      </rPr>
      <t>af_08/2017</t>
    </r>
  </si>
  <si>
    <r>
      <rPr>
        <sz val="10.5"/>
        <rFont val="Calibri"/>
        <family val="1"/>
      </rPr>
      <t>2.4</t>
    </r>
  </si>
  <si>
    <r>
      <rPr>
        <sz val="11"/>
        <rFont val="Calibri"/>
        <family val="1"/>
      </rPr>
      <t>Fabricação de fôrma para pilares e estruturas similares, em chapa de madeira compensada resinada, e = 17 mm. af_09/2020</t>
    </r>
  </si>
  <si>
    <r>
      <rPr>
        <sz val="10.5"/>
        <rFont val="Calibri"/>
        <family val="1"/>
      </rPr>
      <t>2.5</t>
    </r>
  </si>
  <si>
    <r>
      <rPr>
        <sz val="11"/>
        <rFont val="Calibri"/>
        <family val="1"/>
      </rPr>
      <t>Armação de pilar ou viga de estrutura convencional de concreto armado utilizando aço ca-60 de 5,0 mm - montagem. af_06/2022</t>
    </r>
  </si>
  <si>
    <r>
      <rPr>
        <sz val="10.5"/>
        <rFont val="Calibri"/>
        <family val="1"/>
      </rPr>
      <t>Kg</t>
    </r>
  </si>
  <si>
    <r>
      <rPr>
        <sz val="10.5"/>
        <rFont val="Calibri"/>
        <family val="1"/>
      </rPr>
      <t>2.6</t>
    </r>
  </si>
  <si>
    <r>
      <rPr>
        <sz val="10.5"/>
        <rFont val="Calibri"/>
        <family val="1"/>
      </rPr>
      <t xml:space="preserve">Armação de pilar ou viga de estrutura convencional de concreto armado
</t>
    </r>
    <r>
      <rPr>
        <sz val="10.5"/>
        <rFont val="Calibri"/>
        <family val="1"/>
      </rPr>
      <t>utilizando aço ca-50 de 10,0 mm - montagem. af_06/2022</t>
    </r>
  </si>
  <si>
    <r>
      <rPr>
        <sz val="10.5"/>
        <rFont val="Calibri"/>
        <family val="1"/>
      </rPr>
      <t>2.7</t>
    </r>
  </si>
  <si>
    <r>
      <rPr>
        <sz val="10.5"/>
        <rFont val="Calibri"/>
        <family val="1"/>
      </rPr>
      <t xml:space="preserve">Concretagem de pilares, fck = 25 mpa, com uso de baldes - lançamento,
</t>
    </r>
    <r>
      <rPr>
        <sz val="10.5"/>
        <rFont val="Calibri"/>
        <family val="1"/>
      </rPr>
      <t>adensamento e acabamento. af_02/2022</t>
    </r>
  </si>
  <si>
    <r>
      <rPr>
        <sz val="10.5"/>
        <rFont val="Calibri"/>
        <family val="1"/>
      </rPr>
      <t>2.8</t>
    </r>
  </si>
  <si>
    <r>
      <rPr>
        <sz val="10.5"/>
        <rFont val="Calibri"/>
        <family val="1"/>
      </rPr>
      <t xml:space="preserve">Alvenaria de vedação de blocos cerâmicos furados na vertical de 14x19x39
</t>
    </r>
    <r>
      <rPr>
        <sz val="10.5"/>
        <rFont val="Calibri"/>
        <family val="1"/>
      </rPr>
      <t>cm (espessura 14 cm) e argamassa de assentamento com preparo em betoneira. af_12/2021</t>
    </r>
  </si>
  <si>
    <r>
      <rPr>
        <sz val="10.5"/>
        <rFont val="Calibri"/>
        <family val="1"/>
      </rPr>
      <t>2.9</t>
    </r>
  </si>
  <si>
    <r>
      <rPr>
        <sz val="10.5"/>
        <rFont val="Calibri"/>
        <family val="1"/>
      </rPr>
      <t xml:space="preserve">Chapisco aplicado em alvenaria (sem presença de vãos) e estruturas de concreto de fachada, com colher de pedreiro. argamassa traço 1:3 com
</t>
    </r>
    <r>
      <rPr>
        <sz val="10.5"/>
        <rFont val="Calibri"/>
        <family val="1"/>
      </rPr>
      <t>preparo em betoneira 400l. af_10/2022</t>
    </r>
  </si>
  <si>
    <r>
      <rPr>
        <sz val="10.5"/>
        <rFont val="Calibri"/>
        <family val="1"/>
      </rPr>
      <t>2.10</t>
    </r>
  </si>
  <si>
    <r>
      <rPr>
        <sz val="10.5"/>
        <rFont val="Calibri"/>
        <family val="1"/>
      </rPr>
      <t>Massa única, para recebimento de pintura, em argamassa traço 1:2:8, preparo mecânico com betoneira 400l, aplicada manualmente em faces internas de paredes, espessura de 20mm, com execução de taliscas. af_06/2014</t>
    </r>
  </si>
  <si>
    <r>
      <rPr>
        <b/>
        <sz val="11"/>
        <rFont val="Calibri"/>
        <family val="1"/>
      </rPr>
      <t>3</t>
    </r>
  </si>
  <si>
    <r>
      <rPr>
        <b/>
        <sz val="11"/>
        <rFont val="Calibri"/>
        <family val="1"/>
      </rPr>
      <t>OBRAS COMPLEMENTARES</t>
    </r>
  </si>
  <si>
    <r>
      <rPr>
        <sz val="10.5"/>
        <rFont val="Calibri"/>
        <family val="1"/>
      </rPr>
      <t>3.1</t>
    </r>
  </si>
  <si>
    <r>
      <rPr>
        <sz val="10.5"/>
        <rFont val="Calibri"/>
        <family val="1"/>
      </rPr>
      <t xml:space="preserve">Reaterro mecanizado de vala com escavadeira hidráulica (capacidade da caçamba: 0,8 m³/potência: 111 hp), largura de 1,5 a 2,5 m, profundidade de 3,0 a 6,0 m, com solo (sem substituição) de 1ª categoria, com
</t>
    </r>
    <r>
      <rPr>
        <sz val="10.5"/>
        <rFont val="Calibri"/>
        <family val="1"/>
      </rPr>
      <t>compactador de solos de percussão. af_08/2023</t>
    </r>
  </si>
  <si>
    <r>
      <rPr>
        <sz val="10.5"/>
        <rFont val="Calibri"/>
        <family val="1"/>
      </rPr>
      <t>3.2</t>
    </r>
  </si>
  <si>
    <r>
      <rPr>
        <sz val="10.5"/>
        <rFont val="Calibri"/>
        <family val="1"/>
      </rPr>
      <t xml:space="preserve">Dreno em muro de contenção, executado no pé do muro, com tubo de
</t>
    </r>
    <r>
      <rPr>
        <sz val="10.5"/>
        <rFont val="Calibri"/>
        <family val="1"/>
      </rPr>
      <t>pead corrugado flexível perfurado, enchimento com brita, envolvido com manta geotêxtil. af_07/2021</t>
    </r>
  </si>
  <si>
    <r>
      <rPr>
        <sz val="10.5"/>
        <rFont val="Calibri"/>
        <family val="1"/>
      </rPr>
      <t>m</t>
    </r>
  </si>
  <si>
    <r>
      <rPr>
        <b/>
        <sz val="11"/>
        <color rgb="FF404040"/>
        <rFont val="Calibri"/>
        <family val="1"/>
      </rPr>
      <t>TOTAL DO ORÇAMENTO DO MURO DE CONTENÇÃO E ALVENARIA DA ESCOLA PÚBLICA MUNICIPAL RIO DO PONCHO</t>
    </r>
  </si>
  <si>
    <t>Concluído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</si>
</sst>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0.5"/>
      <name val="Calibri"/>
      <family val="2"/>
    </font>
    <font>
      <sz val="10.5"/>
      <color rgb="FF000000"/>
      <name val="Calibri"/>
      <family val="2"/>
    </font>
    <font>
      <b/>
      <sz val="11"/>
      <color rgb="FF40404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sz val="10.5"/>
      <name val="Calibri"/>
      <family val="1"/>
    </font>
    <font>
      <b/>
      <sz val="11"/>
      <color rgb="FF404040"/>
      <name val="Calibri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FCCF"/>
      </patternFill>
    </fill>
    <fill>
      <patternFill patternType="solid">
        <fgColor rgb="FFC5D9F0"/>
      </patternFill>
    </fill>
    <fill>
      <patternFill patternType="solid">
        <fgColor rgb="FF2BDD2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top" wrapText="1" indent="23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4"/>
    </xf>
    <xf numFmtId="2" fontId="3" fillId="0" borderId="5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164" fontId="3" fillId="0" borderId="8" xfId="0" applyNumberFormat="1" applyFont="1" applyFill="1" applyBorder="1" applyAlignment="1">
      <alignment horizontal="left" vertical="top" indent="1" shrinkToFi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 indent="2"/>
    </xf>
    <xf numFmtId="0" fontId="1" fillId="3" borderId="9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left" wrapText="1"/>
    </xf>
    <xf numFmtId="0" fontId="1" fillId="3" borderId="9" xfId="0" applyFont="1" applyFill="1" applyBorder="1" applyAlignment="1">
      <alignment horizontal="left" vertical="top" wrapText="1"/>
    </xf>
    <xf numFmtId="4" fontId="3" fillId="3" borderId="9" xfId="0" applyNumberFormat="1" applyFont="1" applyFill="1" applyBorder="1" applyAlignment="1">
      <alignment horizontal="left" vertical="top" indent="2" shrinkToFit="1"/>
    </xf>
    <xf numFmtId="0" fontId="4" fillId="0" borderId="9" xfId="0" applyFont="1" applyFill="1" applyBorder="1" applyAlignment="1">
      <alignment horizontal="center" vertical="top" wrapText="1"/>
    </xf>
    <xf numFmtId="1" fontId="5" fillId="0" borderId="9" xfId="0" applyNumberFormat="1" applyFont="1" applyFill="1" applyBorder="1" applyAlignment="1">
      <alignment horizontal="center" vertical="top" shrinkToFit="1"/>
    </xf>
    <xf numFmtId="0" fontId="0" fillId="0" borderId="9" xfId="0" applyFill="1" applyBorder="1" applyAlignment="1">
      <alignment horizontal="left" vertical="top" wrapText="1"/>
    </xf>
    <xf numFmtId="2" fontId="5" fillId="0" borderId="9" xfId="0" applyNumberFormat="1" applyFont="1" applyFill="1" applyBorder="1" applyAlignment="1">
      <alignment horizontal="center" vertical="top" shrinkToFit="1"/>
    </xf>
    <xf numFmtId="4" fontId="5" fillId="0" borderId="9" xfId="0" applyNumberFormat="1" applyFont="1" applyFill="1" applyBorder="1" applyAlignment="1">
      <alignment horizontal="center" vertical="top" shrinkToFit="1"/>
    </xf>
    <xf numFmtId="0" fontId="4" fillId="0" borderId="9" xfId="0" applyFont="1" applyFill="1" applyBorder="1" applyAlignment="1">
      <alignment horizontal="left" vertical="top" wrapText="1"/>
    </xf>
    <xf numFmtId="4" fontId="5" fillId="0" borderId="9" xfId="0" applyNumberFormat="1" applyFont="1" applyFill="1" applyBorder="1" applyAlignment="1">
      <alignment horizontal="left" vertical="top" indent="1" shrinkToFit="1"/>
    </xf>
    <xf numFmtId="4" fontId="3" fillId="3" borderId="9" xfId="0" applyNumberFormat="1" applyFont="1" applyFill="1" applyBorder="1" applyAlignment="1">
      <alignment horizontal="left" vertical="top" indent="1" shrinkToFit="1"/>
    </xf>
    <xf numFmtId="0" fontId="2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 shrinkToFit="1"/>
    </xf>
    <xf numFmtId="2" fontId="5" fillId="0" borderId="9" xfId="0" applyNumberFormat="1" applyFont="1" applyFill="1" applyBorder="1" applyAlignment="1">
      <alignment horizontal="center" vertical="center" shrinkToFit="1"/>
    </xf>
    <xf numFmtId="4" fontId="6" fillId="3" borderId="9" xfId="0" applyNumberFormat="1" applyFont="1" applyFill="1" applyBorder="1" applyAlignment="1">
      <alignment horizontal="left" vertical="top" indent="1" shrinkToFit="1"/>
    </xf>
    <xf numFmtId="0" fontId="4" fillId="4" borderId="9" xfId="0" applyFont="1" applyFill="1" applyBorder="1" applyAlignment="1">
      <alignment horizontal="center" vertical="top" wrapText="1"/>
    </xf>
    <xf numFmtId="1" fontId="5" fillId="4" borderId="9" xfId="0" applyNumberFormat="1" applyFont="1" applyFill="1" applyBorder="1" applyAlignment="1">
      <alignment horizontal="center" vertical="top" shrinkToFit="1"/>
    </xf>
    <xf numFmtId="0" fontId="0" fillId="4" borderId="9" xfId="0" applyFill="1" applyBorder="1" applyAlignment="1">
      <alignment horizontal="left" vertical="top" wrapText="1"/>
    </xf>
    <xf numFmtId="2" fontId="5" fillId="4" borderId="9" xfId="0" applyNumberFormat="1" applyFont="1" applyFill="1" applyBorder="1" applyAlignment="1">
      <alignment horizontal="center" vertical="top" shrinkToFit="1"/>
    </xf>
    <xf numFmtId="4" fontId="5" fillId="4" borderId="9" xfId="0" applyNumberFormat="1" applyFont="1" applyFill="1" applyBorder="1" applyAlignment="1">
      <alignment horizontal="center" vertical="top" shrinkToFit="1"/>
    </xf>
    <xf numFmtId="2" fontId="5" fillId="4" borderId="9" xfId="0" applyNumberFormat="1" applyFont="1" applyFill="1" applyBorder="1" applyAlignment="1">
      <alignment horizontal="left" vertical="top" indent="2" shrinkToFit="1"/>
    </xf>
    <xf numFmtId="4" fontId="5" fillId="4" borderId="9" xfId="0" applyNumberFormat="1" applyFont="1" applyFill="1" applyBorder="1" applyAlignment="1">
      <alignment horizontal="left" vertical="top" indent="1" shrinkToFit="1"/>
    </xf>
    <xf numFmtId="0" fontId="2" fillId="0" borderId="0" xfId="0" applyFont="1" applyFill="1" applyBorder="1" applyAlignment="1">
      <alignment vertical="top" wrapText="1"/>
    </xf>
    <xf numFmtId="1" fontId="11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wrapText="1"/>
    </xf>
    <xf numFmtId="0" fontId="4" fillId="5" borderId="9" xfId="0" applyFont="1" applyFill="1" applyBorder="1" applyAlignment="1">
      <alignment horizontal="center" vertical="top" wrapText="1"/>
    </xf>
    <xf numFmtId="1" fontId="5" fillId="5" borderId="9" xfId="0" applyNumberFormat="1" applyFont="1" applyFill="1" applyBorder="1" applyAlignment="1">
      <alignment horizontal="center" vertical="top" shrinkToFit="1"/>
    </xf>
    <xf numFmtId="0" fontId="0" fillId="5" borderId="9" xfId="0" applyFill="1" applyBorder="1" applyAlignment="1">
      <alignment horizontal="left" vertical="top" wrapText="1"/>
    </xf>
    <xf numFmtId="2" fontId="5" fillId="5" borderId="9" xfId="0" applyNumberFormat="1" applyFont="1" applyFill="1" applyBorder="1" applyAlignment="1">
      <alignment horizontal="center" vertical="top" shrinkToFit="1"/>
    </xf>
    <xf numFmtId="4" fontId="5" fillId="5" borderId="9" xfId="0" applyNumberFormat="1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8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 indent="31"/>
    </xf>
    <xf numFmtId="0" fontId="1" fillId="0" borderId="0" xfId="0" applyFont="1" applyFill="1" applyBorder="1" applyAlignment="1">
      <alignment horizontal="left" vertical="top" wrapText="1" indent="31"/>
    </xf>
    <xf numFmtId="0" fontId="1" fillId="0" borderId="5" xfId="0" applyFont="1" applyFill="1" applyBorder="1" applyAlignment="1">
      <alignment horizontal="left" vertical="top" wrapText="1" indent="31"/>
    </xf>
    <xf numFmtId="0" fontId="2" fillId="0" borderId="4" xfId="0" applyFont="1" applyFill="1" applyBorder="1" applyAlignment="1">
      <alignment horizontal="left" vertical="top" wrapText="1" indent="14"/>
    </xf>
    <xf numFmtId="0" fontId="2" fillId="0" borderId="0" xfId="0" applyFont="1" applyFill="1" applyBorder="1" applyAlignment="1">
      <alignment horizontal="left" vertical="top" wrapText="1" indent="14"/>
    </xf>
    <xf numFmtId="0" fontId="2" fillId="0" borderId="5" xfId="0" applyFont="1" applyFill="1" applyBorder="1" applyAlignment="1">
      <alignment horizontal="left" vertical="top" wrapText="1" indent="14"/>
    </xf>
    <xf numFmtId="0" fontId="2" fillId="0" borderId="7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229421</xdr:colOff>
      <xdr:row>1</xdr:row>
      <xdr:rowOff>167361</xdr:rowOff>
    </xdr:from>
    <xdr:ext cx="808600" cy="768297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8600" cy="7682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L37" sqref="L37"/>
    </sheetView>
  </sheetViews>
  <sheetFormatPr defaultRowHeight="12.75" x14ac:dyDescent="0.2"/>
  <cols>
    <col min="1" max="2" width="12" customWidth="1"/>
    <col min="3" max="3" width="75.83203125" customWidth="1"/>
    <col min="4" max="4" width="8.5" customWidth="1"/>
    <col min="5" max="5" width="12.6640625" customWidth="1"/>
    <col min="6" max="6" width="12.5" customWidth="1"/>
    <col min="7" max="8" width="14" customWidth="1"/>
    <col min="9" max="9" width="15.83203125" customWidth="1"/>
  </cols>
  <sheetData>
    <row r="1" spans="1:9" ht="17.45" customHeight="1" x14ac:dyDescent="0.2">
      <c r="A1" s="1"/>
      <c r="B1" s="2"/>
      <c r="C1" s="3" t="s">
        <v>0</v>
      </c>
      <c r="D1" s="2"/>
      <c r="E1" s="2"/>
      <c r="F1" s="2"/>
      <c r="G1" s="2"/>
      <c r="H1" s="2"/>
      <c r="I1" s="4"/>
    </row>
    <row r="2" spans="1:9" ht="16.7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x14ac:dyDescent="0.2">
      <c r="A3" s="61" t="s">
        <v>2</v>
      </c>
      <c r="B3" s="62"/>
      <c r="C3" s="62"/>
      <c r="D3" s="62"/>
      <c r="E3" s="62"/>
      <c r="F3" s="62"/>
      <c r="G3" s="62"/>
      <c r="H3" s="62"/>
      <c r="I3" s="63"/>
    </row>
    <row r="4" spans="1:9" ht="16.5" customHeight="1" x14ac:dyDescent="0.2">
      <c r="A4" s="61" t="s">
        <v>3</v>
      </c>
      <c r="B4" s="62"/>
      <c r="C4" s="62"/>
      <c r="D4" s="62"/>
      <c r="E4" s="62"/>
      <c r="F4" s="62"/>
      <c r="G4" s="62"/>
      <c r="H4" s="62"/>
      <c r="I4" s="63"/>
    </row>
    <row r="5" spans="1:9" ht="16.7" customHeight="1" x14ac:dyDescent="0.2">
      <c r="A5" s="5"/>
      <c r="B5" s="6"/>
      <c r="C5" s="7" t="s">
        <v>4</v>
      </c>
      <c r="D5" s="6"/>
      <c r="E5" s="6"/>
      <c r="F5" s="6"/>
      <c r="G5" s="6"/>
      <c r="H5" s="8" t="s">
        <v>5</v>
      </c>
      <c r="I5" s="9">
        <v>24.23</v>
      </c>
    </row>
    <row r="6" spans="1:9" ht="21.75" customHeight="1" x14ac:dyDescent="0.2">
      <c r="A6" s="10"/>
      <c r="B6" s="11"/>
      <c r="C6" s="7" t="s">
        <v>6</v>
      </c>
      <c r="D6" s="11"/>
      <c r="E6" s="11"/>
      <c r="F6" s="11"/>
      <c r="G6" s="11"/>
      <c r="H6" s="11"/>
      <c r="I6" s="12"/>
    </row>
    <row r="7" spans="1:9" ht="20.25" customHeight="1" x14ac:dyDescent="0.2">
      <c r="A7" s="13"/>
      <c r="B7" s="14"/>
      <c r="C7" s="14"/>
      <c r="D7" s="14"/>
      <c r="E7" s="14"/>
      <c r="F7" s="64" t="s">
        <v>7</v>
      </c>
      <c r="G7" s="64"/>
      <c r="H7" s="64"/>
      <c r="I7" s="15">
        <v>46143</v>
      </c>
    </row>
    <row r="8" spans="1:9" ht="45.2" customHeight="1" x14ac:dyDescent="0.2">
      <c r="A8" s="16" t="s">
        <v>8</v>
      </c>
      <c r="B8" s="16" t="s">
        <v>9</v>
      </c>
      <c r="C8" s="16" t="s">
        <v>10</v>
      </c>
      <c r="D8" s="16" t="s">
        <v>11</v>
      </c>
      <c r="E8" s="16" t="s">
        <v>12</v>
      </c>
      <c r="F8" s="17" t="s">
        <v>13</v>
      </c>
      <c r="G8" s="18" t="s">
        <v>14</v>
      </c>
      <c r="H8" s="16" t="s">
        <v>15</v>
      </c>
      <c r="I8" s="17" t="s">
        <v>16</v>
      </c>
    </row>
    <row r="9" spans="1:9" ht="16.5" customHeight="1" x14ac:dyDescent="0.2">
      <c r="A9" s="19" t="s">
        <v>17</v>
      </c>
      <c r="B9" s="20"/>
      <c r="C9" s="21" t="s">
        <v>18</v>
      </c>
      <c r="D9" s="20"/>
      <c r="E9" s="20"/>
      <c r="F9" s="20"/>
      <c r="G9" s="20"/>
      <c r="H9" s="20"/>
      <c r="I9" s="22">
        <f>I11</f>
        <v>9570.6792000000005</v>
      </c>
    </row>
    <row r="10" spans="1:9" ht="31.5" customHeight="1" x14ac:dyDescent="0.2">
      <c r="A10" s="36" t="s">
        <v>19</v>
      </c>
      <c r="B10" s="37">
        <v>103689</v>
      </c>
      <c r="C10" s="38" t="s">
        <v>20</v>
      </c>
      <c r="D10" s="36" t="s">
        <v>21</v>
      </c>
      <c r="E10" s="39">
        <v>4.5</v>
      </c>
      <c r="F10" s="39">
        <v>314.92</v>
      </c>
      <c r="G10" s="40">
        <v>1417.14</v>
      </c>
      <c r="H10" s="41">
        <v>343.37</v>
      </c>
      <c r="I10" s="40" t="s">
        <v>61</v>
      </c>
    </row>
    <row r="11" spans="1:9" ht="57.2" customHeight="1" x14ac:dyDescent="0.2">
      <c r="A11" s="23" t="s">
        <v>22</v>
      </c>
      <c r="B11" s="24">
        <v>101266</v>
      </c>
      <c r="C11" s="28" t="s">
        <v>23</v>
      </c>
      <c r="D11" s="23" t="s">
        <v>24</v>
      </c>
      <c r="E11" s="26">
        <v>600</v>
      </c>
      <c r="F11" s="26">
        <v>12.84</v>
      </c>
      <c r="G11" s="27">
        <f>E11*F11</f>
        <v>7704</v>
      </c>
      <c r="H11" s="29">
        <f>(G11*I5)/100</f>
        <v>1866.6792</v>
      </c>
      <c r="I11" s="27">
        <f>G11+H11</f>
        <v>9570.6792000000005</v>
      </c>
    </row>
    <row r="12" spans="1:9" ht="31.5" customHeight="1" x14ac:dyDescent="0.2">
      <c r="A12" s="36" t="s">
        <v>25</v>
      </c>
      <c r="B12" s="37">
        <v>93212</v>
      </c>
      <c r="C12" s="38" t="s">
        <v>26</v>
      </c>
      <c r="D12" s="36" t="s">
        <v>21</v>
      </c>
      <c r="E12" s="39">
        <v>11.25</v>
      </c>
      <c r="F12" s="40">
        <v>1319.44</v>
      </c>
      <c r="G12" s="40">
        <v>14843.7</v>
      </c>
      <c r="H12" s="42">
        <v>3596.63</v>
      </c>
      <c r="I12" s="40" t="s">
        <v>61</v>
      </c>
    </row>
    <row r="13" spans="1:9" ht="31.5" customHeight="1" x14ac:dyDescent="0.2">
      <c r="A13" s="36" t="s">
        <v>27</v>
      </c>
      <c r="B13" s="37">
        <v>99059</v>
      </c>
      <c r="C13" s="38" t="s">
        <v>28</v>
      </c>
      <c r="D13" s="36" t="s">
        <v>21</v>
      </c>
      <c r="E13" s="39">
        <v>75</v>
      </c>
      <c r="F13" s="39">
        <v>85.03</v>
      </c>
      <c r="G13" s="40">
        <v>6377.25</v>
      </c>
      <c r="H13" s="42">
        <v>1545.21</v>
      </c>
      <c r="I13" s="40" t="s">
        <v>61</v>
      </c>
    </row>
    <row r="14" spans="1:9" ht="16.5" customHeight="1" x14ac:dyDescent="0.2">
      <c r="A14" s="19" t="s">
        <v>29</v>
      </c>
      <c r="B14" s="20"/>
      <c r="C14" s="21" t="s">
        <v>30</v>
      </c>
      <c r="D14" s="20"/>
      <c r="E14" s="20"/>
      <c r="F14" s="20"/>
      <c r="G14" s="20"/>
      <c r="H14" s="20"/>
      <c r="I14" s="30">
        <f>I15+I16+I17+I18+I19+I20+I21+I22+I23+I24</f>
        <v>249496.63027811996</v>
      </c>
    </row>
    <row r="15" spans="1:9" ht="31.5" customHeight="1" x14ac:dyDescent="0.2">
      <c r="A15" s="23" t="s">
        <v>31</v>
      </c>
      <c r="B15" s="46" t="s">
        <v>32</v>
      </c>
      <c r="C15" s="25" t="s">
        <v>33</v>
      </c>
      <c r="D15" s="23" t="s">
        <v>24</v>
      </c>
      <c r="E15" s="26">
        <v>180</v>
      </c>
      <c r="F15" s="26">
        <v>387.38</v>
      </c>
      <c r="G15" s="27">
        <f t="shared" ref="G15:G24" si="0">E15*F15</f>
        <v>69728.399999999994</v>
      </c>
      <c r="H15" s="27">
        <f>(G15*I5)/100</f>
        <v>16895.191319999998</v>
      </c>
      <c r="I15" s="27">
        <f t="shared" ref="I15:I24" si="1">G15+H15</f>
        <v>86623.591319999992</v>
      </c>
    </row>
    <row r="16" spans="1:9" s="53" customFormat="1" ht="57.2" customHeight="1" x14ac:dyDescent="0.2">
      <c r="A16" s="48" t="s">
        <v>34</v>
      </c>
      <c r="B16" s="49">
        <v>92745</v>
      </c>
      <c r="C16" s="50" t="s">
        <v>35</v>
      </c>
      <c r="D16" s="48" t="s">
        <v>24</v>
      </c>
      <c r="E16" s="51">
        <v>105</v>
      </c>
      <c r="F16" s="51">
        <v>942.05</v>
      </c>
      <c r="G16" s="52">
        <f t="shared" si="0"/>
        <v>98915.25</v>
      </c>
      <c r="H16" s="52">
        <f>(G16*I5)/100</f>
        <v>23967.165074999997</v>
      </c>
      <c r="I16" s="52">
        <f t="shared" si="1"/>
        <v>122882.415075</v>
      </c>
    </row>
    <row r="17" spans="1:9" ht="31.5" customHeight="1" x14ac:dyDescent="0.2">
      <c r="A17" s="23" t="s">
        <v>36</v>
      </c>
      <c r="B17" s="24">
        <v>96620</v>
      </c>
      <c r="C17" s="25" t="s">
        <v>37</v>
      </c>
      <c r="D17" s="23" t="s">
        <v>24</v>
      </c>
      <c r="E17" s="26">
        <v>7.5</v>
      </c>
      <c r="F17" s="26">
        <v>922.1</v>
      </c>
      <c r="G17" s="27">
        <f t="shared" si="0"/>
        <v>6915.75</v>
      </c>
      <c r="H17" s="27">
        <f>(G17*I5)/100</f>
        <v>1675.6862249999999</v>
      </c>
      <c r="I17" s="27">
        <f t="shared" si="1"/>
        <v>8591.4362249999995</v>
      </c>
    </row>
    <row r="18" spans="1:9" ht="31.5" customHeight="1" x14ac:dyDescent="0.2">
      <c r="A18" s="23" t="s">
        <v>38</v>
      </c>
      <c r="B18" s="24">
        <v>92263</v>
      </c>
      <c r="C18" s="31" t="s">
        <v>39</v>
      </c>
      <c r="D18" s="23" t="s">
        <v>21</v>
      </c>
      <c r="E18" s="26">
        <v>45.96</v>
      </c>
      <c r="F18" s="26">
        <v>176.9</v>
      </c>
      <c r="G18" s="27">
        <f t="shared" si="0"/>
        <v>8130.3240000000005</v>
      </c>
      <c r="H18" s="27">
        <f>(G18*I5)/100</f>
        <v>1969.9775052000002</v>
      </c>
      <c r="I18" s="27">
        <f t="shared" si="1"/>
        <v>10100.301505200001</v>
      </c>
    </row>
    <row r="19" spans="1:9" ht="31.5" customHeight="1" x14ac:dyDescent="0.2">
      <c r="A19" s="23" t="s">
        <v>40</v>
      </c>
      <c r="B19" s="24">
        <v>92759</v>
      </c>
      <c r="C19" s="31" t="s">
        <v>41</v>
      </c>
      <c r="D19" s="23" t="s">
        <v>42</v>
      </c>
      <c r="E19" s="26">
        <v>26.44</v>
      </c>
      <c r="F19" s="26">
        <v>15.09</v>
      </c>
      <c r="G19" s="27">
        <f t="shared" si="0"/>
        <v>398.9796</v>
      </c>
      <c r="H19" s="27">
        <f>(G19*I5)/100</f>
        <v>96.672757080000011</v>
      </c>
      <c r="I19" s="27">
        <f t="shared" si="1"/>
        <v>495.65235708</v>
      </c>
    </row>
    <row r="20" spans="1:9" ht="31.5" customHeight="1" x14ac:dyDescent="0.2">
      <c r="A20" s="23" t="s">
        <v>43</v>
      </c>
      <c r="B20" s="24">
        <v>92762</v>
      </c>
      <c r="C20" s="25" t="s">
        <v>44</v>
      </c>
      <c r="D20" s="23" t="s">
        <v>42</v>
      </c>
      <c r="E20" s="26">
        <v>81.84</v>
      </c>
      <c r="F20" s="26">
        <v>10.91</v>
      </c>
      <c r="G20" s="27">
        <f t="shared" si="0"/>
        <v>892.87440000000004</v>
      </c>
      <c r="H20" s="27">
        <f>(G20*I5)/100</f>
        <v>216.34346712000001</v>
      </c>
      <c r="I20" s="27">
        <f t="shared" si="1"/>
        <v>1109.2178671199999</v>
      </c>
    </row>
    <row r="21" spans="1:9" ht="31.5" customHeight="1" x14ac:dyDescent="0.2">
      <c r="A21" s="23" t="s">
        <v>45</v>
      </c>
      <c r="B21" s="24">
        <v>103669</v>
      </c>
      <c r="C21" s="25" t="s">
        <v>46</v>
      </c>
      <c r="D21" s="23" t="s">
        <v>24</v>
      </c>
      <c r="E21" s="26">
        <v>5.52</v>
      </c>
      <c r="F21" s="26">
        <v>1190.22</v>
      </c>
      <c r="G21" s="27">
        <f t="shared" si="0"/>
        <v>6570.0144</v>
      </c>
      <c r="H21" s="27">
        <f>(G21*I5)/100</f>
        <v>1591.9144891199999</v>
      </c>
      <c r="I21" s="27">
        <f t="shared" si="1"/>
        <v>8161.9288891199994</v>
      </c>
    </row>
    <row r="22" spans="1:9" ht="42.75" customHeight="1" x14ac:dyDescent="0.2">
      <c r="A22" s="32" t="s">
        <v>47</v>
      </c>
      <c r="B22" s="33">
        <v>103324</v>
      </c>
      <c r="C22" s="25" t="s">
        <v>48</v>
      </c>
      <c r="D22" s="32" t="s">
        <v>21</v>
      </c>
      <c r="E22" s="26">
        <v>34.5</v>
      </c>
      <c r="F22" s="26">
        <v>101.96</v>
      </c>
      <c r="G22" s="27">
        <f t="shared" si="0"/>
        <v>3517.62</v>
      </c>
      <c r="H22" s="27">
        <f>(G22*I5)/100</f>
        <v>852.31932600000005</v>
      </c>
      <c r="I22" s="27">
        <f t="shared" si="1"/>
        <v>4369.9393259999997</v>
      </c>
    </row>
    <row r="23" spans="1:9" ht="42.75" customHeight="1" x14ac:dyDescent="0.2">
      <c r="A23" s="32" t="s">
        <v>49</v>
      </c>
      <c r="B23" s="33">
        <v>87894</v>
      </c>
      <c r="C23" s="25" t="s">
        <v>50</v>
      </c>
      <c r="D23" s="32" t="s">
        <v>21</v>
      </c>
      <c r="E23" s="26">
        <v>107.4</v>
      </c>
      <c r="F23" s="26">
        <v>8.86</v>
      </c>
      <c r="G23" s="27">
        <f t="shared" si="0"/>
        <v>951.56399999999996</v>
      </c>
      <c r="H23" s="27">
        <f>(G23*I5)/100</f>
        <v>230.5639572</v>
      </c>
      <c r="I23" s="27">
        <f t="shared" si="1"/>
        <v>1182.1279571999999</v>
      </c>
    </row>
    <row r="24" spans="1:9" ht="57.2" customHeight="1" x14ac:dyDescent="0.2">
      <c r="A24" s="23" t="s">
        <v>51</v>
      </c>
      <c r="B24" s="24">
        <v>87529</v>
      </c>
      <c r="C24" s="28" t="s">
        <v>52</v>
      </c>
      <c r="D24" s="23" t="s">
        <v>21</v>
      </c>
      <c r="E24" s="26">
        <v>107.4</v>
      </c>
      <c r="F24" s="26">
        <v>44.82</v>
      </c>
      <c r="G24" s="27">
        <f t="shared" si="0"/>
        <v>4813.6680000000006</v>
      </c>
      <c r="H24" s="27">
        <f>(G24*I5)/100</f>
        <v>1166.3517564000001</v>
      </c>
      <c r="I24" s="27">
        <f t="shared" si="1"/>
        <v>5980.0197564000009</v>
      </c>
    </row>
    <row r="25" spans="1:9" ht="16.5" customHeight="1" x14ac:dyDescent="0.2">
      <c r="A25" s="19" t="s">
        <v>53</v>
      </c>
      <c r="B25" s="20"/>
      <c r="C25" s="21" t="s">
        <v>54</v>
      </c>
      <c r="D25" s="20"/>
      <c r="E25" s="20"/>
      <c r="F25" s="20"/>
      <c r="G25" s="20"/>
      <c r="H25" s="47"/>
      <c r="I25" s="30">
        <f>I26+I27</f>
        <v>11206.04292</v>
      </c>
    </row>
    <row r="26" spans="1:9" ht="57.2" customHeight="1" x14ac:dyDescent="0.2">
      <c r="A26" s="23" t="s">
        <v>55</v>
      </c>
      <c r="B26" s="24">
        <v>93373</v>
      </c>
      <c r="C26" s="25" t="s">
        <v>56</v>
      </c>
      <c r="D26" s="23" t="s">
        <v>24</v>
      </c>
      <c r="E26" s="26">
        <v>450</v>
      </c>
      <c r="F26" s="26">
        <v>16.16</v>
      </c>
      <c r="G26" s="27">
        <f>E26*F26</f>
        <v>7272</v>
      </c>
      <c r="H26" s="27">
        <f>(G26*I5)/100</f>
        <v>1762.0056</v>
      </c>
      <c r="I26" s="27">
        <f>G26+H26</f>
        <v>9034.0056000000004</v>
      </c>
    </row>
    <row r="27" spans="1:9" ht="42.75" customHeight="1" x14ac:dyDescent="0.2">
      <c r="A27" s="32" t="s">
        <v>57</v>
      </c>
      <c r="B27" s="33">
        <v>102722</v>
      </c>
      <c r="C27" s="25" t="s">
        <v>58</v>
      </c>
      <c r="D27" s="32" t="s">
        <v>59</v>
      </c>
      <c r="E27" s="34">
        <v>30</v>
      </c>
      <c r="F27" s="26">
        <v>58.28</v>
      </c>
      <c r="G27" s="27">
        <f>E27*F27</f>
        <v>1748.4</v>
      </c>
      <c r="H27" s="27">
        <f>(G27*I5)/100</f>
        <v>423.63732000000005</v>
      </c>
      <c r="I27" s="27">
        <f>G27+H27</f>
        <v>2172.0373200000004</v>
      </c>
    </row>
    <row r="28" spans="1:9" ht="16.5" customHeight="1" x14ac:dyDescent="0.2">
      <c r="A28" s="65" t="s">
        <v>60</v>
      </c>
      <c r="B28" s="66"/>
      <c r="C28" s="66"/>
      <c r="D28" s="66"/>
      <c r="E28" s="66"/>
      <c r="F28" s="66"/>
      <c r="G28" s="66"/>
      <c r="H28" s="67"/>
      <c r="I28" s="35">
        <f>I25+I14+I9</f>
        <v>270273.35239811998</v>
      </c>
    </row>
    <row r="29" spans="1:9" ht="16.5" customHeight="1" x14ac:dyDescent="0.2">
      <c r="A29" s="55"/>
      <c r="B29" s="56"/>
      <c r="C29" s="56"/>
      <c r="D29" s="56"/>
      <c r="E29" s="56"/>
      <c r="F29" s="56"/>
      <c r="G29" s="56"/>
      <c r="H29" s="56"/>
      <c r="I29" s="56"/>
    </row>
    <row r="30" spans="1:9" ht="16.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</row>
    <row r="31" spans="1:9" ht="16.5" customHeight="1" x14ac:dyDescent="0.2">
      <c r="A31" s="57"/>
      <c r="B31" s="57"/>
      <c r="C31" s="57"/>
      <c r="D31" s="57"/>
      <c r="E31" s="57"/>
      <c r="F31" s="57"/>
      <c r="G31" s="57"/>
      <c r="H31" s="57"/>
      <c r="I31" s="57"/>
    </row>
    <row r="32" spans="1:9" ht="16.5" customHeight="1" x14ac:dyDescent="0.2">
      <c r="A32" s="6"/>
      <c r="B32" s="6"/>
      <c r="C32" s="45"/>
      <c r="D32" s="6"/>
      <c r="E32" s="6"/>
      <c r="F32" s="6"/>
      <c r="G32" s="6"/>
      <c r="H32" s="6"/>
      <c r="I32" s="6"/>
    </row>
    <row r="33" spans="1:10" ht="16.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</row>
    <row r="34" spans="1:10" ht="16.5" customHeight="1" x14ac:dyDescent="0.25">
      <c r="A34" s="43"/>
      <c r="B34" s="43"/>
      <c r="C34" s="54"/>
      <c r="D34" s="54"/>
      <c r="E34" s="54"/>
      <c r="F34" s="54"/>
      <c r="G34" s="54"/>
      <c r="H34" s="54"/>
      <c r="I34" s="54"/>
      <c r="J34" s="54"/>
    </row>
    <row r="35" spans="1:10" ht="15" x14ac:dyDescent="0.25">
      <c r="C35" s="54"/>
      <c r="D35" s="54"/>
      <c r="E35" s="54"/>
      <c r="F35" s="54"/>
      <c r="G35" s="54"/>
      <c r="H35" s="54"/>
      <c r="I35" s="54"/>
      <c r="J35" s="44"/>
    </row>
  </sheetData>
  <mergeCells count="10">
    <mergeCell ref="A2:I2"/>
    <mergeCell ref="A3:I3"/>
    <mergeCell ref="A4:I4"/>
    <mergeCell ref="F7:H7"/>
    <mergeCell ref="A28:H28"/>
    <mergeCell ref="C35:I35"/>
    <mergeCell ref="A29:I29"/>
    <mergeCell ref="A30:I30"/>
    <mergeCell ref="A31:I31"/>
    <mergeCell ref="C34:J34"/>
  </mergeCells>
  <pageMargins left="0.7" right="0.7" top="0.75" bottom="0.75" header="0.3" footer="0.3"/>
  <pageSetup paperSize="9" scale="79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Édio</dc:creator>
  <cp:lastModifiedBy>Usuário do Windows</cp:lastModifiedBy>
  <cp:lastPrinted>2026-06-23T20:04:13Z</cp:lastPrinted>
  <dcterms:created xsi:type="dcterms:W3CDTF">2026-06-16T18:24:03Z</dcterms:created>
  <dcterms:modified xsi:type="dcterms:W3CDTF">2026-07-14T19:30:48Z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2024-02-03T00:00:00Z</vt:filetime>
  </property>
  <property fmtid="{D5CDD505-2E9C-101B-9397-08002B2CF9AE}" pid="4" name="Creator">
    <vt:lpwstr>Microsoft® Excel® 2019</vt:lpwstr>
  </property>
  <property fmtid="{D5CDD505-2E9C-101B-9397-08002B2CF9AE}" pid="5" name="LastSaved">
    <vt:filetime>2026-06-16T00:00:00Z</vt:filetime>
  </property>
  <property fmtid="{D5CDD505-2E9C-101B-9397-08002B2CF9AE}" pid="6" name="Producer">
    <vt:lpwstr>Microsoft® Excel® 2019</vt:lpwstr>
  </property>
</Properties>
</file>